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prestidge/Desktop/"/>
    </mc:Choice>
  </mc:AlternateContent>
  <xr:revisionPtr revIDLastSave="0" documentId="13_ncr:1_{AE5AD743-9375-1444-9B03-4953DF1C8712}" xr6:coauthVersionLast="47" xr6:coauthVersionMax="47" xr10:uidLastSave="{00000000-0000-0000-0000-000000000000}"/>
  <bookViews>
    <workbookView xWindow="0" yWindow="0" windowWidth="27320" windowHeight="15360" xr2:uid="{15FC6BE2-6145-5841-A343-6521881BEF84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8" i="1"/>
  <c r="F2" i="1"/>
  <c r="F9" i="1" s="1"/>
  <c r="F5" i="1" l="1"/>
  <c r="F31" i="1"/>
  <c r="F8" i="1"/>
  <c r="F24" i="1"/>
  <c r="F39" i="1"/>
  <c r="F23" i="1"/>
  <c r="F32" i="1"/>
  <c r="F16" i="1"/>
  <c r="F15" i="1"/>
  <c r="F36" i="1"/>
  <c r="F28" i="1"/>
  <c r="F20" i="1"/>
  <c r="F12" i="1"/>
  <c r="F35" i="1"/>
  <c r="F27" i="1"/>
  <c r="F19" i="1"/>
  <c r="F11" i="1"/>
  <c r="F38" i="1"/>
  <c r="F34" i="1"/>
  <c r="F30" i="1"/>
  <c r="F26" i="1"/>
  <c r="F22" i="1"/>
  <c r="F18" i="1"/>
  <c r="F14" i="1"/>
  <c r="F10" i="1"/>
  <c r="F37" i="1"/>
  <c r="F33" i="1"/>
  <c r="F29" i="1"/>
  <c r="F25" i="1"/>
  <c r="F21" i="1"/>
  <c r="F17" i="1"/>
  <c r="F13" i="1"/>
  <c r="F3" i="1" l="1"/>
</calcChain>
</file>

<file path=xl/sharedStrings.xml><?xml version="1.0" encoding="utf-8"?>
<sst xmlns="http://schemas.openxmlformats.org/spreadsheetml/2006/main" count="124" uniqueCount="90">
  <si>
    <t>H</t>
  </si>
  <si>
    <t>D</t>
  </si>
  <si>
    <t>A</t>
  </si>
  <si>
    <t>Away</t>
  </si>
  <si>
    <t>Draw</t>
  </si>
  <si>
    <t>PTS Available</t>
  </si>
  <si>
    <t>Pts Left To Bet</t>
  </si>
  <si>
    <t>Average Per Game</t>
  </si>
  <si>
    <t>Stalking Tall</t>
  </si>
  <si>
    <t>Select Team Name From DropDown</t>
  </si>
  <si>
    <t>Boreham Wood v AFC Wimbledon</t>
  </si>
  <si>
    <t>Yeovil Town v AFC Bournemouth</t>
  </si>
  <si>
    <t>Stoke City v Leyton Orient</t>
  </si>
  <si>
    <t>Swansea City v Southampton</t>
  </si>
  <si>
    <t>Chelsea v Chesterfield</t>
  </si>
  <si>
    <t>Liverpool v Shrewsbury Town</t>
  </si>
  <si>
    <t>Cardiff City v Preston North End</t>
  </si>
  <si>
    <t>Coventry City v Derby County</t>
  </si>
  <si>
    <t>Burnley v Huddersfield Town</t>
  </si>
  <si>
    <t>West Bromwich Albion v Brighton &amp; Hove Albion</t>
  </si>
  <si>
    <t>Kidderminster Harriers v Reading</t>
  </si>
  <si>
    <t>Leicester City v Watford</t>
  </si>
  <si>
    <t>Mansfield Town v Middlesbrough</t>
  </si>
  <si>
    <t>Hartlepool United v Blackpool</t>
  </si>
  <si>
    <t>Hull City v Everton</t>
  </si>
  <si>
    <t>Bristol City v Fulham</t>
  </si>
  <si>
    <t>Tottenham Hotspur v Morecambe</t>
  </si>
  <si>
    <t>Millwall v Crystal Palace</t>
  </si>
  <si>
    <t>Port Vale v Brentford</t>
  </si>
  <si>
    <t>Swindon Town v Manchester City</t>
  </si>
  <si>
    <t>Wigan Athletic v Blackburn Rovers</t>
  </si>
  <si>
    <t>Luton Town v Harrogate Town</t>
  </si>
  <si>
    <t>Birmingham City v Plymouth Argyle</t>
  </si>
  <si>
    <t>Manchester United v Aston Villa</t>
  </si>
  <si>
    <t>Wolverhampton Wanderers v Sheffield United</t>
  </si>
  <si>
    <t>Newcastle United v Cambridge United</t>
  </si>
  <si>
    <t>Peterborough United v Bristol Rovers</t>
  </si>
  <si>
    <t>West Ham United v Leeds United</t>
  </si>
  <si>
    <t>Queens Park Rangers v Rotherham United</t>
  </si>
  <si>
    <t>Charlton Athletic v Norwich City</t>
  </si>
  <si>
    <t>Nottingham Forest v Arsenal</t>
  </si>
  <si>
    <t>Guess</t>
  </si>
  <si>
    <t>PTS</t>
  </si>
  <si>
    <t>Win?</t>
  </si>
  <si>
    <t>Minimum per game</t>
  </si>
  <si>
    <t>Bachman &amp; Robin</t>
  </si>
  <si>
    <t>Spicy Rice</t>
  </si>
  <si>
    <t>Saved By The Belle</t>
  </si>
  <si>
    <t>Bakers Dozen</t>
  </si>
  <si>
    <t>GraniteCity Fox</t>
  </si>
  <si>
    <t>Red Dogs</t>
  </si>
  <si>
    <t>Lard Lovers XI</t>
  </si>
  <si>
    <t>Sons of Pitches</t>
  </si>
  <si>
    <t>Tumbledwyer</t>
  </si>
  <si>
    <t>McGinn &amp; Tonic</t>
  </si>
  <si>
    <t>And Gravy</t>
  </si>
  <si>
    <t>You'll Never Guess Alone</t>
  </si>
  <si>
    <t>RonalDeanio</t>
  </si>
  <si>
    <t>Addicks Fan</t>
  </si>
  <si>
    <t>Roburetti Rovers</t>
  </si>
  <si>
    <t>Jurgen-a Win</t>
  </si>
  <si>
    <t>Chelski 2021</t>
  </si>
  <si>
    <t>Red Devils</t>
  </si>
  <si>
    <t>Fat Slags</t>
  </si>
  <si>
    <t>On The Edge</t>
  </si>
  <si>
    <t>ScouseSurprise</t>
  </si>
  <si>
    <t>IndoSpur</t>
  </si>
  <si>
    <t>Tea &amp; Busquets</t>
  </si>
  <si>
    <t>Foley Fam</t>
  </si>
  <si>
    <t>Should Have Done It Yesterday</t>
  </si>
  <si>
    <t>Treebs XI</t>
  </si>
  <si>
    <t>Blue Lu</t>
  </si>
  <si>
    <t>Happy Bunnies</t>
  </si>
  <si>
    <t>Racing Todabogs</t>
  </si>
  <si>
    <t>BabyFacedAssassins</t>
  </si>
  <si>
    <t>No Trophy Wife</t>
  </si>
  <si>
    <t>The Blue Boys</t>
  </si>
  <si>
    <t>Jurgenawinit Again</t>
  </si>
  <si>
    <t>Bean Counter Nigel</t>
  </si>
  <si>
    <t>Arsenal Till I Die</t>
  </si>
  <si>
    <t>Footie Flounder</t>
  </si>
  <si>
    <t>Chicken Tikka Mo Salah</t>
  </si>
  <si>
    <t>The Old Aprentices</t>
  </si>
  <si>
    <t>Barnsley v Barrow</t>
  </si>
  <si>
    <t>Home</t>
  </si>
  <si>
    <t>Choose</t>
  </si>
  <si>
    <t>Potential Winnings</t>
  </si>
  <si>
    <t>Which Option</t>
  </si>
  <si>
    <t>Pick Your Team</t>
  </si>
  <si>
    <t>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</si>
</sst>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/##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9F96-3109-4848-8FE3-D39A7A430EEF}">
  <dimension ref="A1:Q55"/>
  <sheetViews>
    <sheetView showGridLines="0" tabSelected="1"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L1" sqref="L1:Q1048576"/>
    </sheetView>
  </sheetViews>
  <sheetFormatPr baseColWidth="10" defaultRowHeight="16" x14ac:dyDescent="0.2"/>
  <cols>
    <col min="1" max="1" width="45.6640625" bestFit="1" customWidth="1"/>
    <col min="2" max="4" width="7.33203125" style="1" customWidth="1"/>
    <col min="5" max="5" width="19.33203125" style="1" customWidth="1"/>
    <col min="6" max="6" width="8.5" style="1" customWidth="1"/>
    <col min="7" max="7" width="10" style="1" customWidth="1"/>
    <col min="11" max="11" width="10.83203125" customWidth="1"/>
    <col min="12" max="17" width="10.83203125" hidden="1" customWidth="1"/>
  </cols>
  <sheetData>
    <row r="1" spans="1:16" x14ac:dyDescent="0.2">
      <c r="A1" s="5"/>
      <c r="B1" s="6"/>
      <c r="C1" s="6"/>
      <c r="D1" s="6"/>
      <c r="E1" s="6"/>
      <c r="F1" s="6"/>
      <c r="G1" s="6"/>
    </row>
    <row r="2" spans="1:16" ht="16" customHeight="1" x14ac:dyDescent="0.2">
      <c r="A2" s="7" t="s">
        <v>9</v>
      </c>
      <c r="B2" s="7"/>
      <c r="C2" s="7"/>
      <c r="D2" s="7"/>
      <c r="E2" s="8" t="s">
        <v>5</v>
      </c>
      <c r="F2" s="10" t="str">
        <f>VLOOKUP(A2,M16:P55,4,0)</f>
        <v>Pick Your Team</v>
      </c>
      <c r="G2" s="10"/>
      <c r="M2" t="s">
        <v>85</v>
      </c>
    </row>
    <row r="3" spans="1:16" ht="16" customHeight="1" x14ac:dyDescent="0.2">
      <c r="A3" s="7"/>
      <c r="B3" s="7"/>
      <c r="C3" s="7"/>
      <c r="D3" s="7"/>
      <c r="E3" s="8" t="s">
        <v>6</v>
      </c>
      <c r="F3" s="10" t="str">
        <f>IFERROR(IF(F2-SUM(F8:F39)&lt;0,"You've OverSpent",F2-SUM(F8:F39))," ")</f>
        <v xml:space="preserve"> </v>
      </c>
      <c r="G3" s="10"/>
      <c r="M3" t="s">
        <v>84</v>
      </c>
    </row>
    <row r="4" spans="1:16" x14ac:dyDescent="0.2">
      <c r="A4" s="7"/>
      <c r="B4" s="7"/>
      <c r="C4" s="7"/>
      <c r="D4" s="7"/>
      <c r="E4" s="9" t="s">
        <v>87</v>
      </c>
      <c r="F4" s="10" t="s">
        <v>44</v>
      </c>
      <c r="G4" s="10"/>
      <c r="M4" t="s">
        <v>4</v>
      </c>
    </row>
    <row r="5" spans="1:16" x14ac:dyDescent="0.2">
      <c r="A5" s="7"/>
      <c r="B5" s="7"/>
      <c r="C5" s="7"/>
      <c r="D5" s="7"/>
      <c r="E5" s="9" t="s">
        <v>86</v>
      </c>
      <c r="F5" s="10">
        <f>SUM(G8:G39)</f>
        <v>0</v>
      </c>
      <c r="G5" s="10"/>
      <c r="M5" t="s">
        <v>3</v>
      </c>
    </row>
    <row r="6" spans="1:16" x14ac:dyDescent="0.2">
      <c r="A6" s="5"/>
      <c r="B6" s="6"/>
      <c r="C6" s="6"/>
      <c r="D6" s="6"/>
      <c r="E6" s="9"/>
      <c r="F6" s="6"/>
      <c r="G6" s="6"/>
    </row>
    <row r="7" spans="1:16" x14ac:dyDescent="0.2">
      <c r="A7" t="s">
        <v>89</v>
      </c>
      <c r="B7" s="1" t="s">
        <v>0</v>
      </c>
      <c r="C7" s="1" t="s">
        <v>1</v>
      </c>
      <c r="D7" s="1" t="s">
        <v>2</v>
      </c>
      <c r="E7" s="1" t="s">
        <v>41</v>
      </c>
      <c r="F7" s="1" t="s">
        <v>42</v>
      </c>
      <c r="G7" s="1" t="s">
        <v>43</v>
      </c>
    </row>
    <row r="8" spans="1:16" x14ac:dyDescent="0.2">
      <c r="A8" s="3" t="s">
        <v>29</v>
      </c>
      <c r="B8" s="2">
        <v>14</v>
      </c>
      <c r="C8" s="2">
        <v>7</v>
      </c>
      <c r="D8" s="2">
        <v>0.1111111111111111</v>
      </c>
      <c r="E8" s="1" t="s">
        <v>85</v>
      </c>
      <c r="F8" s="1">
        <f>IF($F$4=$M$10,$F$2/32,3)</f>
        <v>3</v>
      </c>
      <c r="G8" s="1">
        <f>IF(E8=$M$3,B8*F8+F8,IF(E8=$M$4,C8*F8+F8,IF(E8=$M$5,D8*F8+F8,0)))</f>
        <v>0</v>
      </c>
    </row>
    <row r="9" spans="1:16" x14ac:dyDescent="0.2">
      <c r="A9" s="3" t="s">
        <v>25</v>
      </c>
      <c r="B9" s="2">
        <v>3.5</v>
      </c>
      <c r="C9" s="2">
        <v>2.6</v>
      </c>
      <c r="D9" s="2">
        <v>0.66666666666666663</v>
      </c>
      <c r="E9" s="4" t="s">
        <v>85</v>
      </c>
      <c r="F9" s="1">
        <f>IF($F$4=$M$10,$F$2/32,3)</f>
        <v>3</v>
      </c>
      <c r="G9" s="4">
        <f t="shared" ref="G9:G39" si="0">IF(E9=$M$3,B9*F9+F9,IF(E9=$M$4,C9*F9+F9,IF(E9=$M$5,D9*F9+F9,0)))</f>
        <v>0</v>
      </c>
    </row>
    <row r="10" spans="1:16" x14ac:dyDescent="0.2">
      <c r="A10" s="3" t="s">
        <v>18</v>
      </c>
      <c r="B10" s="2">
        <v>0.66666666666666663</v>
      </c>
      <c r="C10" s="2">
        <v>2.5</v>
      </c>
      <c r="D10" s="2">
        <v>3.8</v>
      </c>
      <c r="E10" s="4" t="s">
        <v>85</v>
      </c>
      <c r="F10" s="1">
        <f>IF($F$4=$M$10,$F$2/32,3)</f>
        <v>3</v>
      </c>
      <c r="G10" s="4">
        <f t="shared" si="0"/>
        <v>0</v>
      </c>
      <c r="M10" t="s">
        <v>7</v>
      </c>
    </row>
    <row r="11" spans="1:16" x14ac:dyDescent="0.2">
      <c r="A11" s="3" t="s">
        <v>17</v>
      </c>
      <c r="B11" s="2">
        <v>0.7</v>
      </c>
      <c r="C11" s="2">
        <v>2.4</v>
      </c>
      <c r="D11" s="2">
        <v>3.6</v>
      </c>
      <c r="E11" s="4" t="s">
        <v>85</v>
      </c>
      <c r="F11" s="1">
        <f>IF($F$4=$M$10,$F$2/32,3)</f>
        <v>3</v>
      </c>
      <c r="G11" s="4">
        <f t="shared" si="0"/>
        <v>0</v>
      </c>
      <c r="M11" t="s">
        <v>44</v>
      </c>
    </row>
    <row r="12" spans="1:16" x14ac:dyDescent="0.2">
      <c r="A12" s="3" t="s">
        <v>23</v>
      </c>
      <c r="B12" s="2">
        <v>4.25</v>
      </c>
      <c r="C12" s="2">
        <v>2.6</v>
      </c>
      <c r="D12" s="2">
        <v>0.5714285714285714</v>
      </c>
      <c r="E12" s="4" t="s">
        <v>85</v>
      </c>
      <c r="F12" s="1">
        <f>IF($F$4=$M$10,$F$2/32,3)</f>
        <v>3</v>
      </c>
      <c r="G12" s="4">
        <f t="shared" si="0"/>
        <v>0</v>
      </c>
    </row>
    <row r="13" spans="1:16" x14ac:dyDescent="0.2">
      <c r="A13" s="3" t="s">
        <v>22</v>
      </c>
      <c r="B13" s="2">
        <v>4</v>
      </c>
      <c r="C13" s="2">
        <v>2.75</v>
      </c>
      <c r="D13" s="2">
        <v>0.5714285714285714</v>
      </c>
      <c r="E13" s="4" t="s">
        <v>85</v>
      </c>
      <c r="F13" s="1">
        <f>IF($F$4=$M$10,$F$2/32,3)</f>
        <v>3</v>
      </c>
      <c r="G13" s="4">
        <f t="shared" si="0"/>
        <v>0</v>
      </c>
    </row>
    <row r="14" spans="1:16" x14ac:dyDescent="0.2">
      <c r="A14" s="3" t="s">
        <v>27</v>
      </c>
      <c r="B14" s="2">
        <v>2.2000000000000002</v>
      </c>
      <c r="C14" s="2">
        <v>2.1</v>
      </c>
      <c r="D14" s="2">
        <v>1.1499999999999999</v>
      </c>
      <c r="E14" s="4" t="s">
        <v>85</v>
      </c>
      <c r="F14" s="1">
        <f>IF($F$4=$M$10,$F$2/32,3)</f>
        <v>3</v>
      </c>
      <c r="G14" s="4">
        <f t="shared" si="0"/>
        <v>0</v>
      </c>
    </row>
    <row r="15" spans="1:16" x14ac:dyDescent="0.2">
      <c r="A15" s="3" t="s">
        <v>83</v>
      </c>
      <c r="B15" s="2">
        <v>0.44444444444444442</v>
      </c>
      <c r="C15" s="2">
        <v>3.2</v>
      </c>
      <c r="D15" s="2">
        <v>5</v>
      </c>
      <c r="E15" s="4" t="s">
        <v>85</v>
      </c>
      <c r="F15" s="1">
        <f>IF($F$4=$M$10,$F$2/32,3)</f>
        <v>3</v>
      </c>
      <c r="G15" s="4">
        <f t="shared" si="0"/>
        <v>0</v>
      </c>
    </row>
    <row r="16" spans="1:16" x14ac:dyDescent="0.2">
      <c r="A16" s="3" t="s">
        <v>10</v>
      </c>
      <c r="B16" s="2">
        <v>2.8</v>
      </c>
      <c r="C16" s="2">
        <v>2.4</v>
      </c>
      <c r="D16" s="2">
        <v>0.83333333333333337</v>
      </c>
      <c r="E16" s="4" t="s">
        <v>85</v>
      </c>
      <c r="F16" s="1">
        <f>IF($F$4=$M$10,$F$2/32,3)</f>
        <v>3</v>
      </c>
      <c r="G16" s="4">
        <f t="shared" si="0"/>
        <v>0</v>
      </c>
      <c r="M16" t="s">
        <v>9</v>
      </c>
      <c r="P16" t="s">
        <v>88</v>
      </c>
    </row>
    <row r="17" spans="1:16" x14ac:dyDescent="0.2">
      <c r="A17" s="3" t="s">
        <v>20</v>
      </c>
      <c r="B17" s="2">
        <v>3.6</v>
      </c>
      <c r="C17" s="2">
        <v>2.75</v>
      </c>
      <c r="D17" s="2">
        <v>0.61538461538461542</v>
      </c>
      <c r="E17" s="4" t="s">
        <v>85</v>
      </c>
      <c r="F17" s="1">
        <f>IF($F$4=$M$10,$F$2/32,3)</f>
        <v>3</v>
      </c>
      <c r="G17" s="4">
        <f t="shared" si="0"/>
        <v>0</v>
      </c>
      <c r="M17" t="s">
        <v>58</v>
      </c>
      <c r="P17">
        <v>320</v>
      </c>
    </row>
    <row r="18" spans="1:16" x14ac:dyDescent="0.2">
      <c r="A18" s="3" t="s">
        <v>21</v>
      </c>
      <c r="B18" s="2">
        <v>0.5714285714285714</v>
      </c>
      <c r="C18" s="2">
        <v>2.8</v>
      </c>
      <c r="D18" s="2">
        <v>4</v>
      </c>
      <c r="E18" s="4" t="s">
        <v>85</v>
      </c>
      <c r="F18" s="1">
        <f>IF($F$4=$M$10,$F$2/32,3)</f>
        <v>3</v>
      </c>
      <c r="G18" s="4">
        <f t="shared" si="0"/>
        <v>0</v>
      </c>
      <c r="M18" t="s">
        <v>55</v>
      </c>
      <c r="P18">
        <v>320</v>
      </c>
    </row>
    <row r="19" spans="1:16" x14ac:dyDescent="0.2">
      <c r="A19" s="3" t="s">
        <v>35</v>
      </c>
      <c r="B19" s="2">
        <v>0.3</v>
      </c>
      <c r="C19" s="2">
        <v>3.75</v>
      </c>
      <c r="D19" s="2">
        <v>7.5</v>
      </c>
      <c r="E19" s="4" t="s">
        <v>85</v>
      </c>
      <c r="F19" s="1">
        <f>IF($F$4=$M$10,$F$2/32,3)</f>
        <v>3</v>
      </c>
      <c r="G19" s="4">
        <f t="shared" si="0"/>
        <v>0</v>
      </c>
      <c r="M19" t="s">
        <v>79</v>
      </c>
      <c r="P19">
        <v>320</v>
      </c>
    </row>
    <row r="20" spans="1:16" x14ac:dyDescent="0.2">
      <c r="A20" s="3" t="s">
        <v>36</v>
      </c>
      <c r="B20" s="2">
        <v>0.33333333333333331</v>
      </c>
      <c r="C20" s="2">
        <v>3.5</v>
      </c>
      <c r="D20" s="2">
        <v>7</v>
      </c>
      <c r="E20" s="4" t="s">
        <v>85</v>
      </c>
      <c r="F20" s="1">
        <f>IF($F$4=$M$10,$F$2/32,3)</f>
        <v>3</v>
      </c>
      <c r="G20" s="4">
        <f t="shared" si="0"/>
        <v>0</v>
      </c>
      <c r="M20" t="s">
        <v>74</v>
      </c>
      <c r="P20">
        <v>320</v>
      </c>
    </row>
    <row r="21" spans="1:16" x14ac:dyDescent="0.2">
      <c r="A21" s="3" t="s">
        <v>28</v>
      </c>
      <c r="B21" s="2">
        <v>7</v>
      </c>
      <c r="C21" s="2">
        <v>3.6</v>
      </c>
      <c r="D21" s="2">
        <v>0.33333333333333331</v>
      </c>
      <c r="E21" s="4" t="s">
        <v>85</v>
      </c>
      <c r="F21" s="1">
        <f>IF($F$4=$M$10,$F$2/32,3)</f>
        <v>3</v>
      </c>
      <c r="G21" s="4">
        <f t="shared" si="0"/>
        <v>0</v>
      </c>
      <c r="M21" t="s">
        <v>45</v>
      </c>
      <c r="P21">
        <v>320</v>
      </c>
    </row>
    <row r="22" spans="1:16" x14ac:dyDescent="0.2">
      <c r="A22" s="3" t="s">
        <v>38</v>
      </c>
      <c r="B22" s="2">
        <v>1</v>
      </c>
      <c r="C22" s="2">
        <v>2.2999999999999998</v>
      </c>
      <c r="D22" s="2">
        <v>2.4</v>
      </c>
      <c r="E22" s="4" t="s">
        <v>85</v>
      </c>
      <c r="F22" s="1">
        <f>IF($F$4=$M$10,$F$2/32,3)</f>
        <v>3</v>
      </c>
      <c r="G22" s="4">
        <f t="shared" si="0"/>
        <v>0</v>
      </c>
      <c r="M22" t="s">
        <v>48</v>
      </c>
      <c r="P22">
        <v>320</v>
      </c>
    </row>
    <row r="23" spans="1:16" x14ac:dyDescent="0.2">
      <c r="A23" s="3" t="s">
        <v>19</v>
      </c>
      <c r="B23" s="2">
        <v>1.9</v>
      </c>
      <c r="C23" s="2">
        <v>2.2000000000000002</v>
      </c>
      <c r="D23" s="2">
        <v>1.25</v>
      </c>
      <c r="E23" s="4" t="s">
        <v>85</v>
      </c>
      <c r="F23" s="1">
        <f>IF($F$4=$M$10,$F$2/32,3)</f>
        <v>3</v>
      </c>
      <c r="G23" s="4">
        <f t="shared" si="0"/>
        <v>0</v>
      </c>
      <c r="M23" t="s">
        <v>78</v>
      </c>
      <c r="P23">
        <v>320</v>
      </c>
    </row>
    <row r="24" spans="1:16" x14ac:dyDescent="0.2">
      <c r="A24" s="3" t="s">
        <v>30</v>
      </c>
      <c r="B24" s="2">
        <v>1.875</v>
      </c>
      <c r="C24" s="2">
        <v>2.25</v>
      </c>
      <c r="D24" s="2">
        <v>1.25</v>
      </c>
      <c r="E24" s="4" t="s">
        <v>85</v>
      </c>
      <c r="F24" s="1">
        <f>IF($F$4=$M$10,$F$2/32,3)</f>
        <v>3</v>
      </c>
      <c r="G24" s="4">
        <f t="shared" si="0"/>
        <v>0</v>
      </c>
      <c r="M24" t="s">
        <v>71</v>
      </c>
      <c r="P24">
        <v>320</v>
      </c>
    </row>
    <row r="25" spans="1:16" x14ac:dyDescent="0.2">
      <c r="A25" s="3" t="s">
        <v>32</v>
      </c>
      <c r="B25" s="2">
        <v>0.75</v>
      </c>
      <c r="C25" s="2">
        <v>2.5</v>
      </c>
      <c r="D25" s="2">
        <v>3</v>
      </c>
      <c r="E25" s="4" t="s">
        <v>85</v>
      </c>
      <c r="F25" s="1">
        <f>IF($F$4=$M$10,$F$2/32,3)</f>
        <v>3</v>
      </c>
      <c r="G25" s="4">
        <f t="shared" si="0"/>
        <v>0</v>
      </c>
      <c r="M25" t="s">
        <v>61</v>
      </c>
      <c r="P25">
        <v>320</v>
      </c>
    </row>
    <row r="26" spans="1:16" x14ac:dyDescent="0.2">
      <c r="A26" s="3" t="s">
        <v>14</v>
      </c>
      <c r="B26" s="2">
        <v>6.25E-2</v>
      </c>
      <c r="C26" s="2">
        <v>9</v>
      </c>
      <c r="D26" s="2">
        <v>20</v>
      </c>
      <c r="E26" s="4" t="s">
        <v>85</v>
      </c>
      <c r="F26" s="1">
        <f>IF($F$4=$M$10,$F$2/32,3)</f>
        <v>3</v>
      </c>
      <c r="G26" s="4">
        <f t="shared" si="0"/>
        <v>0</v>
      </c>
      <c r="M26" t="s">
        <v>81</v>
      </c>
      <c r="P26">
        <v>320</v>
      </c>
    </row>
    <row r="27" spans="1:16" x14ac:dyDescent="0.2">
      <c r="A27" s="3" t="s">
        <v>24</v>
      </c>
      <c r="B27" s="2">
        <v>2.2000000000000002</v>
      </c>
      <c r="C27" s="2">
        <v>2.2999999999999998</v>
      </c>
      <c r="D27" s="2">
        <v>1.05</v>
      </c>
      <c r="E27" s="4" t="s">
        <v>85</v>
      </c>
      <c r="F27" s="1">
        <f>IF($F$4=$M$10,$F$2/32,3)</f>
        <v>3</v>
      </c>
      <c r="G27" s="4">
        <f t="shared" si="0"/>
        <v>0</v>
      </c>
      <c r="M27" t="s">
        <v>63</v>
      </c>
      <c r="P27">
        <v>320</v>
      </c>
    </row>
    <row r="28" spans="1:16" x14ac:dyDescent="0.2">
      <c r="A28" s="3" t="s">
        <v>13</v>
      </c>
      <c r="B28" s="2">
        <v>1.875</v>
      </c>
      <c r="C28" s="2">
        <v>2.2000000000000002</v>
      </c>
      <c r="D28" s="2">
        <v>1.3</v>
      </c>
      <c r="E28" s="4" t="s">
        <v>85</v>
      </c>
      <c r="F28" s="1">
        <f>IF($F$4=$M$10,$F$2/32,3)</f>
        <v>3</v>
      </c>
      <c r="G28" s="4">
        <f t="shared" si="0"/>
        <v>0</v>
      </c>
      <c r="M28" t="s">
        <v>68</v>
      </c>
      <c r="P28">
        <v>320</v>
      </c>
    </row>
    <row r="29" spans="1:16" x14ac:dyDescent="0.2">
      <c r="A29" s="3" t="s">
        <v>11</v>
      </c>
      <c r="B29" s="2">
        <v>7.5</v>
      </c>
      <c r="C29" s="2">
        <v>3.5</v>
      </c>
      <c r="D29" s="2">
        <v>0.3</v>
      </c>
      <c r="E29" s="4" t="s">
        <v>85</v>
      </c>
      <c r="F29" s="1">
        <f>IF($F$4=$M$10,$F$2/32,3)</f>
        <v>3</v>
      </c>
      <c r="G29" s="4">
        <f t="shared" si="0"/>
        <v>0</v>
      </c>
      <c r="M29" t="s">
        <v>80</v>
      </c>
      <c r="P29">
        <v>320</v>
      </c>
    </row>
    <row r="30" spans="1:16" x14ac:dyDescent="0.2">
      <c r="A30" s="3" t="s">
        <v>31</v>
      </c>
      <c r="B30" s="2">
        <v>0.36363636363636365</v>
      </c>
      <c r="C30" s="2">
        <v>3.3333333333333335</v>
      </c>
      <c r="D30" s="2">
        <v>6.5</v>
      </c>
      <c r="E30" s="4" t="s">
        <v>85</v>
      </c>
      <c r="F30" s="1">
        <f>IF($F$4=$M$10,$F$2/32,3)</f>
        <v>3</v>
      </c>
      <c r="G30" s="4">
        <f t="shared" si="0"/>
        <v>0</v>
      </c>
      <c r="M30" t="s">
        <v>49</v>
      </c>
      <c r="P30">
        <v>320</v>
      </c>
    </row>
    <row r="31" spans="1:16" x14ac:dyDescent="0.2">
      <c r="A31" s="3" t="s">
        <v>16</v>
      </c>
      <c r="B31" s="2">
        <v>1.1499999999999999</v>
      </c>
      <c r="C31" s="2">
        <v>2.2000000000000002</v>
      </c>
      <c r="D31" s="2">
        <v>2.1</v>
      </c>
      <c r="E31" s="4" t="s">
        <v>85</v>
      </c>
      <c r="F31" s="1">
        <f>IF($F$4=$M$10,$F$2/32,3)</f>
        <v>3</v>
      </c>
      <c r="G31" s="4">
        <f t="shared" si="0"/>
        <v>0</v>
      </c>
      <c r="M31" t="s">
        <v>72</v>
      </c>
      <c r="P31">
        <v>320</v>
      </c>
    </row>
    <row r="32" spans="1:16" x14ac:dyDescent="0.2">
      <c r="A32" s="3" t="s">
        <v>39</v>
      </c>
      <c r="B32" s="2">
        <v>3</v>
      </c>
      <c r="C32" s="2">
        <v>2.5</v>
      </c>
      <c r="D32" s="2">
        <v>0.75</v>
      </c>
      <c r="E32" s="4" t="s">
        <v>85</v>
      </c>
      <c r="F32" s="1">
        <f>IF($F$4=$M$10,$F$2/32,3)</f>
        <v>3</v>
      </c>
      <c r="G32" s="4">
        <f t="shared" si="0"/>
        <v>0</v>
      </c>
      <c r="M32" t="s">
        <v>66</v>
      </c>
      <c r="P32">
        <v>320</v>
      </c>
    </row>
    <row r="33" spans="1:16" x14ac:dyDescent="0.2">
      <c r="A33" s="3" t="s">
        <v>15</v>
      </c>
      <c r="B33" s="2">
        <v>6.25E-2</v>
      </c>
      <c r="C33" s="2">
        <v>8.5</v>
      </c>
      <c r="D33" s="2">
        <v>22</v>
      </c>
      <c r="E33" s="4" t="s">
        <v>85</v>
      </c>
      <c r="F33" s="1">
        <f>IF($F$4=$M$10,$F$2/32,3)</f>
        <v>3</v>
      </c>
      <c r="G33" s="4">
        <f t="shared" si="0"/>
        <v>0</v>
      </c>
      <c r="M33" t="s">
        <v>60</v>
      </c>
      <c r="P33">
        <v>320</v>
      </c>
    </row>
    <row r="34" spans="1:16" x14ac:dyDescent="0.2">
      <c r="A34" s="3" t="s">
        <v>12</v>
      </c>
      <c r="B34" s="2">
        <v>0.33333333333333331</v>
      </c>
      <c r="C34" s="2">
        <v>3.5</v>
      </c>
      <c r="D34" s="2">
        <v>7</v>
      </c>
      <c r="E34" s="4" t="s">
        <v>85</v>
      </c>
      <c r="F34" s="1">
        <f>IF($F$4=$M$10,$F$2/32,3)</f>
        <v>3</v>
      </c>
      <c r="G34" s="4">
        <f t="shared" si="0"/>
        <v>0</v>
      </c>
      <c r="M34" t="s">
        <v>77</v>
      </c>
      <c r="P34">
        <v>320</v>
      </c>
    </row>
    <row r="35" spans="1:16" x14ac:dyDescent="0.2">
      <c r="A35" s="3" t="s">
        <v>26</v>
      </c>
      <c r="B35" s="2">
        <v>0.05</v>
      </c>
      <c r="C35" s="2">
        <v>9.5</v>
      </c>
      <c r="D35" s="2">
        <v>22</v>
      </c>
      <c r="E35" s="4" t="s">
        <v>85</v>
      </c>
      <c r="F35" s="1">
        <f>IF($F$4=$M$10,$F$2/32,3)</f>
        <v>3</v>
      </c>
      <c r="G35" s="4">
        <f t="shared" si="0"/>
        <v>0</v>
      </c>
      <c r="M35" t="s">
        <v>51</v>
      </c>
      <c r="P35">
        <v>320</v>
      </c>
    </row>
    <row r="36" spans="1:16" x14ac:dyDescent="0.2">
      <c r="A36" s="3" t="s">
        <v>34</v>
      </c>
      <c r="B36" s="2">
        <v>0.6</v>
      </c>
      <c r="C36" s="2">
        <v>2.6</v>
      </c>
      <c r="D36" s="2">
        <v>4</v>
      </c>
      <c r="E36" s="4" t="s">
        <v>85</v>
      </c>
      <c r="F36" s="1">
        <f>IF($F$4=$M$10,$F$2/32,3)</f>
        <v>3</v>
      </c>
      <c r="G36" s="4">
        <f t="shared" si="0"/>
        <v>0</v>
      </c>
      <c r="M36" t="s">
        <v>54</v>
      </c>
      <c r="P36">
        <v>320</v>
      </c>
    </row>
    <row r="37" spans="1:16" x14ac:dyDescent="0.2">
      <c r="A37" s="3" t="s">
        <v>37</v>
      </c>
      <c r="B37" s="2">
        <v>0.72727272727272729</v>
      </c>
      <c r="C37" s="2">
        <v>2.5</v>
      </c>
      <c r="D37" s="2">
        <v>3.2</v>
      </c>
      <c r="E37" s="4" t="s">
        <v>85</v>
      </c>
      <c r="F37" s="1">
        <f>IF($F$4=$M$10,$F$2/32,3)</f>
        <v>3</v>
      </c>
      <c r="G37" s="4">
        <f t="shared" si="0"/>
        <v>0</v>
      </c>
      <c r="M37" t="s">
        <v>75</v>
      </c>
      <c r="P37">
        <v>320</v>
      </c>
    </row>
    <row r="38" spans="1:16" x14ac:dyDescent="0.2">
      <c r="A38" s="3" t="s">
        <v>40</v>
      </c>
      <c r="B38" s="2">
        <v>4.25</v>
      </c>
      <c r="C38" s="2">
        <v>2.8</v>
      </c>
      <c r="D38" s="2">
        <v>0.55000000000000004</v>
      </c>
      <c r="E38" s="4" t="s">
        <v>85</v>
      </c>
      <c r="F38" s="1">
        <f>IF($F$4=$M$10,$F$2/32,3)</f>
        <v>3</v>
      </c>
      <c r="G38" s="4">
        <f t="shared" si="0"/>
        <v>0</v>
      </c>
      <c r="M38" t="s">
        <v>64</v>
      </c>
      <c r="P38">
        <v>320</v>
      </c>
    </row>
    <row r="39" spans="1:16" x14ac:dyDescent="0.2">
      <c r="A39" s="3" t="s">
        <v>33</v>
      </c>
      <c r="B39" s="2">
        <v>0.44444444444444442</v>
      </c>
      <c r="C39" s="2">
        <v>3</v>
      </c>
      <c r="D39" s="2">
        <v>5.25</v>
      </c>
      <c r="E39" s="4" t="s">
        <v>85</v>
      </c>
      <c r="F39" s="1">
        <f>IF($F$4=$M$10,$F$2/32,3)</f>
        <v>3</v>
      </c>
      <c r="G39" s="4">
        <f t="shared" si="0"/>
        <v>0</v>
      </c>
      <c r="M39" t="s">
        <v>73</v>
      </c>
      <c r="P39">
        <v>320</v>
      </c>
    </row>
    <row r="40" spans="1:16" x14ac:dyDescent="0.2">
      <c r="M40" t="s">
        <v>62</v>
      </c>
      <c r="P40">
        <v>320</v>
      </c>
    </row>
    <row r="41" spans="1:16" x14ac:dyDescent="0.2">
      <c r="M41" t="s">
        <v>50</v>
      </c>
      <c r="P41">
        <v>320</v>
      </c>
    </row>
    <row r="42" spans="1:16" x14ac:dyDescent="0.2">
      <c r="M42" t="s">
        <v>59</v>
      </c>
      <c r="P42">
        <v>320</v>
      </c>
    </row>
    <row r="43" spans="1:16" x14ac:dyDescent="0.2">
      <c r="M43" t="s">
        <v>57</v>
      </c>
      <c r="P43">
        <v>320</v>
      </c>
    </row>
    <row r="44" spans="1:16" x14ac:dyDescent="0.2">
      <c r="M44" t="s">
        <v>47</v>
      </c>
      <c r="P44">
        <v>320</v>
      </c>
    </row>
    <row r="45" spans="1:16" x14ac:dyDescent="0.2">
      <c r="M45" t="s">
        <v>65</v>
      </c>
      <c r="P45">
        <v>320</v>
      </c>
    </row>
    <row r="46" spans="1:16" x14ac:dyDescent="0.2">
      <c r="M46" t="s">
        <v>69</v>
      </c>
      <c r="P46">
        <v>320</v>
      </c>
    </row>
    <row r="47" spans="1:16" x14ac:dyDescent="0.2">
      <c r="M47" t="s">
        <v>52</v>
      </c>
      <c r="P47">
        <v>320</v>
      </c>
    </row>
    <row r="48" spans="1:16" x14ac:dyDescent="0.2">
      <c r="M48" t="s">
        <v>46</v>
      </c>
      <c r="P48">
        <v>320</v>
      </c>
    </row>
    <row r="49" spans="13:16" x14ac:dyDescent="0.2">
      <c r="M49" t="s">
        <v>8</v>
      </c>
      <c r="P49">
        <v>320</v>
      </c>
    </row>
    <row r="50" spans="13:16" x14ac:dyDescent="0.2">
      <c r="M50" t="s">
        <v>67</v>
      </c>
      <c r="P50">
        <v>320</v>
      </c>
    </row>
    <row r="51" spans="13:16" x14ac:dyDescent="0.2">
      <c r="M51" t="s">
        <v>76</v>
      </c>
      <c r="P51">
        <v>320</v>
      </c>
    </row>
    <row r="52" spans="13:16" x14ac:dyDescent="0.2">
      <c r="M52" t="s">
        <v>82</v>
      </c>
      <c r="P52">
        <v>320</v>
      </c>
    </row>
    <row r="53" spans="13:16" x14ac:dyDescent="0.2">
      <c r="M53" t="s">
        <v>70</v>
      </c>
      <c r="P53">
        <v>320</v>
      </c>
    </row>
    <row r="54" spans="13:16" x14ac:dyDescent="0.2">
      <c r="M54" t="s">
        <v>53</v>
      </c>
      <c r="P54">
        <v>320</v>
      </c>
    </row>
    <row r="55" spans="13:16" x14ac:dyDescent="0.2">
      <c r="M55" t="s">
        <v>56</v>
      </c>
      <c r="P55">
        <v>320</v>
      </c>
    </row>
  </sheetData>
  <sortState xmlns:xlrd2="http://schemas.microsoft.com/office/spreadsheetml/2017/richdata2" ref="M17:M55">
    <sortCondition ref="M17:M55"/>
  </sortState>
  <mergeCells count="5">
    <mergeCell ref="F2:G2"/>
    <mergeCell ref="F3:G3"/>
    <mergeCell ref="F5:G5"/>
    <mergeCell ref="F4:G4"/>
    <mergeCell ref="A2:D5"/>
  </mergeCells>
  <dataValidations count="3">
    <dataValidation type="list" allowBlank="1" showInputMessage="1" showErrorMessage="1" sqref="F4" xr:uid="{C79D8D10-7340-054C-87A5-A7C4615B8532}">
      <formula1>$M$9:$M$13</formula1>
    </dataValidation>
    <dataValidation type="list" allowBlank="1" showInputMessage="1" showErrorMessage="1" sqref="A2" xr:uid="{8E299240-59F0-2E4E-BAD0-6DA5A776D547}">
      <formula1>$M$16:$M$55</formula1>
    </dataValidation>
    <dataValidation type="list" allowBlank="1" showInputMessage="1" showErrorMessage="1" sqref="E8:E39" xr:uid="{1EA7491B-2087-654A-8EF8-3C7201B4813D}">
      <formula1>$M$2:$M$7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2021-11-23T10:35:52Z</dcterms:created>
  <dcterms:modified xsi:type="dcterms:W3CDTF">2021-12-28T11:13:24Z</dcterms:modified>
</cp:coreProperties>
</file>